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36" windowWidth="9720" windowHeight="6048" activeTab="0"/>
  </bookViews>
  <sheets>
    <sheet name="Sheet1" sheetId="1" r:id="rId1"/>
  </sheets>
  <definedNames>
    <definedName name="_xlnm.Print_Area" localSheetId="0">'Sheet1'!$1:$34</definedName>
  </definedNames>
  <calcPr fullCalcOnLoad="1"/>
</workbook>
</file>

<file path=xl/sharedStrings.xml><?xml version="1.0" encoding="utf-8"?>
<sst xmlns="http://schemas.openxmlformats.org/spreadsheetml/2006/main" count="68" uniqueCount="51">
  <si>
    <t>Election to the European Parliament, 1999, LONDON region</t>
  </si>
  <si>
    <t>HARROW EAST</t>
  </si>
  <si>
    <t>HARROW WEST</t>
  </si>
  <si>
    <t>LONDON</t>
  </si>
  <si>
    <t>Electors</t>
  </si>
  <si>
    <t>T'out</t>
  </si>
  <si>
    <t>Party / Individual</t>
  </si>
  <si>
    <t>Votes</t>
  </si>
  <si>
    <t>%</t>
  </si>
  <si>
    <t>Stage 1</t>
  </si>
  <si>
    <t>Stage 2</t>
  </si>
  <si>
    <t>Stage 3</t>
  </si>
  <si>
    <t>Stage 4</t>
  </si>
  <si>
    <t>Stage 5</t>
  </si>
  <si>
    <t>Stage 6</t>
  </si>
  <si>
    <t>Stage 7</t>
  </si>
  <si>
    <t>Stage 8</t>
  </si>
  <si>
    <t>Stage 9</t>
  </si>
  <si>
    <t>Stage 10</t>
  </si>
  <si>
    <t>British National Party</t>
  </si>
  <si>
    <t>*</t>
  </si>
  <si>
    <t>Conservative Party</t>
  </si>
  <si>
    <t>Green Party</t>
  </si>
  <si>
    <t>Humanist Party</t>
  </si>
  <si>
    <t>Labour Party</t>
  </si>
  <si>
    <t>Liberal Party</t>
  </si>
  <si>
    <t>Natural Law Party</t>
  </si>
  <si>
    <t>Pro Euro Conservative Party</t>
  </si>
  <si>
    <t>Socialist Labour Party</t>
  </si>
  <si>
    <t>United Kingdom Independence Party</t>
  </si>
  <si>
    <t>Weekly Worker</t>
  </si>
  <si>
    <t>Basarik</t>
  </si>
  <si>
    <t>Hajifanis</t>
  </si>
  <si>
    <t>Webster</t>
  </si>
  <si>
    <t>Majority</t>
  </si>
  <si>
    <t>First seat to Lab.  Lab vote divided by 2.</t>
  </si>
  <si>
    <t>Second seat to C.  C vote divided by 2.</t>
  </si>
  <si>
    <t>Third seat to Lab.  Lab vote divided by 3.</t>
  </si>
  <si>
    <t>Fourth seat to C.  C vote divided by 3.</t>
  </si>
  <si>
    <t>Fifth seat to Lab.  Lab vote divided by 4.</t>
  </si>
  <si>
    <t>Seventh seat to C.  C vote divided by 4.</t>
  </si>
  <si>
    <t>Eighth seat to Lab.  Lab vote divided by 5.</t>
  </si>
  <si>
    <t>Ninth seat to C.  C vote divided by 5.</t>
  </si>
  <si>
    <t>Tenth and final seat to Green.</t>
  </si>
  <si>
    <t xml:space="preserve">                                       </t>
  </si>
  <si>
    <t>[Ten Seats]</t>
  </si>
  <si>
    <t>Total number of valid votes:</t>
  </si>
  <si>
    <t>Total number of rejected votes:</t>
  </si>
  <si>
    <t>Rejected vote total excludes five constituencies where data is unavailable.  (Hornsey and Wood Green, Chipping Barnet, Finchley, Hendon North and Hendon South.)</t>
  </si>
  <si>
    <t>Liberal Democrats</t>
  </si>
  <si>
    <t>Sixth seat to LDem.  LDem vote divided by 2.</t>
  </si>
</sst>
</file>

<file path=xl/styles.xml><?xml version="1.0" encoding="utf-8"?>
<styleSheet xmlns="http://schemas.openxmlformats.org/spreadsheetml/2006/main">
  <numFmts count="2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"/>
    <numFmt numFmtId="173" formatCode="0.0000"/>
    <numFmt numFmtId="174" formatCode="0.000"/>
    <numFmt numFmtId="175" formatCode="0.0"/>
    <numFmt numFmtId="176" formatCode="0.0%"/>
  </numFmts>
  <fonts count="4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i/>
      <sz val="8"/>
      <name val="Arial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5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3" fontId="0" fillId="0" borderId="0" xfId="0" applyNumberFormat="1" applyFont="1" applyAlignment="1">
      <alignment horizontal="centerContinuous"/>
    </xf>
    <xf numFmtId="3" fontId="0" fillId="0" borderId="0" xfId="0" applyNumberFormat="1" applyFont="1" applyAlignment="1">
      <alignment/>
    </xf>
    <xf numFmtId="10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3" fontId="3" fillId="0" borderId="0" xfId="0" applyNumberFormat="1" applyFont="1" applyAlignment="1">
      <alignment/>
    </xf>
    <xf numFmtId="0" fontId="6" fillId="0" borderId="0" xfId="0" applyFont="1" applyAlignment="1">
      <alignment textRotation="90" wrapText="1"/>
    </xf>
    <xf numFmtId="0" fontId="0" fillId="0" borderId="0" xfId="0" applyFont="1" applyAlignment="1">
      <alignment textRotation="90"/>
    </xf>
    <xf numFmtId="10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tabSelected="1" zoomScalePageLayoutView="0" workbookViewId="0" topLeftCell="A1">
      <selection activeCell="P34" sqref="P34"/>
    </sheetView>
  </sheetViews>
  <sheetFormatPr defaultColWidth="9.140625" defaultRowHeight="12.75"/>
  <cols>
    <col min="1" max="1" width="29.8515625" style="2" customWidth="1"/>
    <col min="2" max="3" width="9.140625" style="2" customWidth="1"/>
    <col min="4" max="4" width="4.7109375" style="2" customWidth="1"/>
    <col min="5" max="6" width="9.140625" style="2" customWidth="1"/>
    <col min="7" max="7" width="4.7109375" style="2" customWidth="1"/>
    <col min="8" max="9" width="9.140625" style="2" customWidth="1"/>
    <col min="10" max="10" width="4.7109375" style="6" customWidth="1"/>
    <col min="11" max="20" width="9.8515625" style="2" customWidth="1"/>
    <col min="21" max="16384" width="9.140625" style="2" customWidth="1"/>
  </cols>
  <sheetData>
    <row r="1" spans="1:20" ht="1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12.75">
      <c r="A2" s="3" t="s">
        <v>45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5" spans="2:9" ht="12.75">
      <c r="B5" s="4" t="s">
        <v>1</v>
      </c>
      <c r="C5" s="4"/>
      <c r="D5" s="5"/>
      <c r="E5" s="4" t="s">
        <v>2</v>
      </c>
      <c r="F5" s="4"/>
      <c r="G5" s="5"/>
      <c r="H5" s="4" t="s">
        <v>3</v>
      </c>
      <c r="I5" s="3"/>
    </row>
    <row r="6" spans="11:20" ht="12.75"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12.75">
      <c r="A7" s="2" t="s">
        <v>4</v>
      </c>
      <c r="B7" s="7">
        <v>81458</v>
      </c>
      <c r="C7" s="7"/>
      <c r="D7" s="8"/>
      <c r="E7" s="7">
        <v>73208</v>
      </c>
      <c r="F7" s="3"/>
      <c r="H7" s="7">
        <v>4940493</v>
      </c>
      <c r="I7" s="3"/>
      <c r="K7" s="5"/>
      <c r="L7" s="5"/>
      <c r="M7" s="5"/>
      <c r="N7" s="5"/>
      <c r="O7" s="5"/>
      <c r="P7" s="5"/>
      <c r="Q7" s="5"/>
      <c r="R7" s="5"/>
      <c r="S7" s="5"/>
      <c r="T7" s="5"/>
    </row>
    <row r="8" spans="1:20" ht="12.75">
      <c r="A8" s="2" t="s">
        <v>5</v>
      </c>
      <c r="B8" s="9">
        <f>(B31+B32)/B7</f>
        <v>0.23927668246212772</v>
      </c>
      <c r="C8" s="3"/>
      <c r="E8" s="9">
        <f>(E31+E32)/E7</f>
        <v>0.2693148289804393</v>
      </c>
      <c r="F8" s="3"/>
      <c r="H8" s="9">
        <f>(H31+H32)/H7</f>
        <v>0.23181977992884517</v>
      </c>
      <c r="I8" s="3"/>
      <c r="K8" s="5"/>
      <c r="L8" s="5"/>
      <c r="M8" s="5"/>
      <c r="N8" s="5"/>
      <c r="O8" s="5"/>
      <c r="P8" s="5"/>
      <c r="Q8" s="5"/>
      <c r="R8" s="5"/>
      <c r="S8" s="5"/>
      <c r="T8" s="5"/>
    </row>
    <row r="9" spans="2:20" ht="12.75">
      <c r="B9" s="10"/>
      <c r="E9" s="10"/>
      <c r="H9" s="10"/>
      <c r="K9" s="5"/>
      <c r="L9" s="5"/>
      <c r="M9" s="5"/>
      <c r="N9" s="5"/>
      <c r="O9" s="5"/>
      <c r="P9" s="5"/>
      <c r="Q9" s="5"/>
      <c r="R9" s="5"/>
      <c r="S9" s="5"/>
      <c r="T9" s="5"/>
    </row>
    <row r="10" spans="11:20" ht="12.75">
      <c r="K10" s="5"/>
      <c r="L10" s="5"/>
      <c r="M10" s="5"/>
      <c r="N10" s="5"/>
      <c r="O10" s="5"/>
      <c r="P10" s="5"/>
      <c r="Q10" s="5"/>
      <c r="R10" s="5"/>
      <c r="S10" s="5"/>
      <c r="T10" s="5"/>
    </row>
    <row r="11" spans="1:20" s="5" customFormat="1" ht="12.75">
      <c r="A11" s="5" t="s">
        <v>6</v>
      </c>
      <c r="B11" s="11" t="s">
        <v>7</v>
      </c>
      <c r="C11" s="11" t="s">
        <v>8</v>
      </c>
      <c r="D11" s="11"/>
      <c r="E11" s="11" t="s">
        <v>7</v>
      </c>
      <c r="F11" s="11" t="s">
        <v>8</v>
      </c>
      <c r="G11" s="11"/>
      <c r="H11" s="11" t="s">
        <v>7</v>
      </c>
      <c r="I11" s="11" t="s">
        <v>8</v>
      </c>
      <c r="J11" s="12"/>
      <c r="K11" s="11" t="s">
        <v>9</v>
      </c>
      <c r="L11" s="11" t="s">
        <v>10</v>
      </c>
      <c r="M11" s="11" t="s">
        <v>11</v>
      </c>
      <c r="N11" s="11" t="s">
        <v>12</v>
      </c>
      <c r="O11" s="11" t="s">
        <v>13</v>
      </c>
      <c r="P11" s="11" t="s">
        <v>14</v>
      </c>
      <c r="Q11" s="11" t="s">
        <v>15</v>
      </c>
      <c r="R11" s="11" t="s">
        <v>16</v>
      </c>
      <c r="S11" s="11" t="s">
        <v>17</v>
      </c>
      <c r="T11" s="11" t="s">
        <v>18</v>
      </c>
    </row>
    <row r="13" spans="1:20" ht="12.75">
      <c r="A13" s="2" t="s">
        <v>19</v>
      </c>
      <c r="B13" s="2">
        <v>271</v>
      </c>
      <c r="C13" s="13">
        <f>B13/19428*100</f>
        <v>1.3948939674696315</v>
      </c>
      <c r="E13" s="2">
        <v>239</v>
      </c>
      <c r="F13" s="13">
        <f>E13/19664*100</f>
        <v>1.2154190398698128</v>
      </c>
      <c r="H13" s="8">
        <v>17960</v>
      </c>
      <c r="I13" s="13">
        <f>H13/1141225*100</f>
        <v>1.5737475081600911</v>
      </c>
      <c r="J13" s="14" t="s">
        <v>20</v>
      </c>
      <c r="K13" s="8">
        <v>17960</v>
      </c>
      <c r="L13" s="8">
        <v>17960</v>
      </c>
      <c r="M13" s="8">
        <v>17960</v>
      </c>
      <c r="N13" s="8">
        <v>17960</v>
      </c>
      <c r="O13" s="8">
        <v>17960</v>
      </c>
      <c r="P13" s="8">
        <v>17960</v>
      </c>
      <c r="Q13" s="8">
        <v>17960</v>
      </c>
      <c r="R13" s="8">
        <v>17960</v>
      </c>
      <c r="S13" s="8">
        <v>17960</v>
      </c>
      <c r="T13" s="8">
        <v>17960</v>
      </c>
    </row>
    <row r="14" spans="1:20" ht="12.75">
      <c r="A14" s="2" t="s">
        <v>21</v>
      </c>
      <c r="B14" s="8">
        <v>6825</v>
      </c>
      <c r="C14" s="13">
        <f aca="true" t="shared" si="0" ref="C14:C27">B14/19428*100</f>
        <v>35.12970969734404</v>
      </c>
      <c r="E14" s="8">
        <v>7928</v>
      </c>
      <c r="F14" s="13">
        <f aca="true" t="shared" si="1" ref="F14:F27">E14/19664*100</f>
        <v>40.3173311635476</v>
      </c>
      <c r="H14" s="8">
        <v>372989</v>
      </c>
      <c r="I14" s="13">
        <f aca="true" t="shared" si="2" ref="I14:I27">H14/1141225*100</f>
        <v>32.683213213871056</v>
      </c>
      <c r="J14" s="14"/>
      <c r="K14" s="8">
        <v>372989</v>
      </c>
      <c r="L14" s="15">
        <v>372989</v>
      </c>
      <c r="M14" s="8">
        <f>372989/2</f>
        <v>186494.5</v>
      </c>
      <c r="N14" s="15">
        <f>372989/2</f>
        <v>186494.5</v>
      </c>
      <c r="O14" s="8">
        <f>372989/3</f>
        <v>124329.66666666667</v>
      </c>
      <c r="P14" s="8">
        <f>372989/3</f>
        <v>124329.66666666667</v>
      </c>
      <c r="Q14" s="15">
        <f>372989/3</f>
        <v>124329.66666666667</v>
      </c>
      <c r="R14" s="8">
        <f>372989/4</f>
        <v>93247.25</v>
      </c>
      <c r="S14" s="15">
        <f>372989/4</f>
        <v>93247.25</v>
      </c>
      <c r="T14" s="8">
        <f>372989/5</f>
        <v>74597.8</v>
      </c>
    </row>
    <row r="15" spans="1:20" ht="12.75">
      <c r="A15" s="2" t="s">
        <v>22</v>
      </c>
      <c r="B15" s="2">
        <v>931</v>
      </c>
      <c r="C15" s="13">
        <f t="shared" si="0"/>
        <v>4.792052707432572</v>
      </c>
      <c r="E15" s="8">
        <v>1103</v>
      </c>
      <c r="F15" s="13">
        <f t="shared" si="1"/>
        <v>5.609235150528885</v>
      </c>
      <c r="H15" s="8">
        <v>87545</v>
      </c>
      <c r="I15" s="13">
        <f t="shared" si="2"/>
        <v>7.6711428508839195</v>
      </c>
      <c r="J15" s="14"/>
      <c r="K15" s="8">
        <v>87545</v>
      </c>
      <c r="L15" s="8">
        <v>87545</v>
      </c>
      <c r="M15" s="8">
        <v>87545</v>
      </c>
      <c r="N15" s="8">
        <v>87545</v>
      </c>
      <c r="O15" s="8">
        <v>87545</v>
      </c>
      <c r="P15" s="8">
        <v>87545</v>
      </c>
      <c r="Q15" s="8">
        <v>87545</v>
      </c>
      <c r="R15" s="8">
        <v>87545</v>
      </c>
      <c r="S15" s="8">
        <v>87545</v>
      </c>
      <c r="T15" s="15">
        <v>87545</v>
      </c>
    </row>
    <row r="16" spans="1:20" ht="12.75">
      <c r="A16" s="2" t="s">
        <v>23</v>
      </c>
      <c r="B16" s="2">
        <v>26</v>
      </c>
      <c r="C16" s="13">
        <f t="shared" si="0"/>
        <v>0.1338274655136916</v>
      </c>
      <c r="E16" s="2">
        <v>34</v>
      </c>
      <c r="F16" s="13">
        <f t="shared" si="1"/>
        <v>0.17290480065093572</v>
      </c>
      <c r="H16" s="8">
        <v>2586</v>
      </c>
      <c r="I16" s="13">
        <f t="shared" si="2"/>
        <v>0.2265986111415365</v>
      </c>
      <c r="J16" s="14" t="s">
        <v>20</v>
      </c>
      <c r="K16" s="8">
        <v>2586</v>
      </c>
      <c r="L16" s="8">
        <v>2586</v>
      </c>
      <c r="M16" s="8">
        <v>2586</v>
      </c>
      <c r="N16" s="8">
        <v>2586</v>
      </c>
      <c r="O16" s="8">
        <v>2586</v>
      </c>
      <c r="P16" s="8">
        <v>2586</v>
      </c>
      <c r="Q16" s="8">
        <v>2586</v>
      </c>
      <c r="R16" s="8">
        <v>2586</v>
      </c>
      <c r="S16" s="8">
        <v>2586</v>
      </c>
      <c r="T16" s="8">
        <v>2586</v>
      </c>
    </row>
    <row r="17" spans="1:20" ht="12.75">
      <c r="A17" s="2" t="s">
        <v>24</v>
      </c>
      <c r="B17" s="8">
        <v>7698</v>
      </c>
      <c r="C17" s="13">
        <f t="shared" si="0"/>
        <v>39.623224212476835</v>
      </c>
      <c r="E17" s="8">
        <v>6256</v>
      </c>
      <c r="F17" s="13">
        <f t="shared" si="1"/>
        <v>31.814483319772176</v>
      </c>
      <c r="H17" s="8">
        <v>399466</v>
      </c>
      <c r="I17" s="13">
        <f t="shared" si="2"/>
        <v>35.00326403645206</v>
      </c>
      <c r="J17" s="14"/>
      <c r="K17" s="15">
        <v>399466</v>
      </c>
      <c r="L17" s="8">
        <f>399466/2</f>
        <v>199733</v>
      </c>
      <c r="M17" s="15">
        <f>399466/2</f>
        <v>199733</v>
      </c>
      <c r="N17" s="8">
        <f>399466/3</f>
        <v>133155.33333333334</v>
      </c>
      <c r="O17" s="15">
        <f>399466/3</f>
        <v>133155.33333333334</v>
      </c>
      <c r="P17" s="8">
        <f>399466/4</f>
        <v>99866.5</v>
      </c>
      <c r="Q17" s="8">
        <f>399466/4</f>
        <v>99866.5</v>
      </c>
      <c r="R17" s="15">
        <f>399466/4</f>
        <v>99866.5</v>
      </c>
      <c r="S17" s="8">
        <f>399466/5</f>
        <v>79893.2</v>
      </c>
      <c r="T17" s="8">
        <f>399466/5</f>
        <v>79893.2</v>
      </c>
    </row>
    <row r="18" spans="1:20" ht="12.75">
      <c r="A18" s="2" t="s">
        <v>49</v>
      </c>
      <c r="B18" s="8">
        <v>1980</v>
      </c>
      <c r="C18" s="13">
        <f t="shared" si="0"/>
        <v>10.19147621988882</v>
      </c>
      <c r="E18" s="8">
        <v>2234</v>
      </c>
      <c r="F18" s="13">
        <f t="shared" si="1"/>
        <v>11.36086248982913</v>
      </c>
      <c r="H18" s="8">
        <v>133058</v>
      </c>
      <c r="I18" s="13">
        <f t="shared" si="2"/>
        <v>11.659225831891169</v>
      </c>
      <c r="J18" s="14"/>
      <c r="K18" s="8">
        <v>133058</v>
      </c>
      <c r="L18" s="8">
        <v>133058</v>
      </c>
      <c r="M18" s="8">
        <v>133058</v>
      </c>
      <c r="N18" s="8">
        <v>133058</v>
      </c>
      <c r="O18" s="8">
        <v>133058</v>
      </c>
      <c r="P18" s="15">
        <v>133058</v>
      </c>
      <c r="Q18" s="8">
        <f>133058/2</f>
        <v>66529</v>
      </c>
      <c r="R18" s="8">
        <f>133058/2</f>
        <v>66529</v>
      </c>
      <c r="S18" s="8">
        <f>133058/2</f>
        <v>66529</v>
      </c>
      <c r="T18" s="8">
        <f>133058/2</f>
        <v>66529</v>
      </c>
    </row>
    <row r="19" spans="1:20" ht="12.75">
      <c r="A19" s="2" t="s">
        <v>25</v>
      </c>
      <c r="B19" s="2">
        <v>284</v>
      </c>
      <c r="C19" s="13">
        <f t="shared" si="0"/>
        <v>1.461807700226477</v>
      </c>
      <c r="E19" s="2">
        <v>236</v>
      </c>
      <c r="F19" s="13">
        <f t="shared" si="1"/>
        <v>1.2001627339300243</v>
      </c>
      <c r="H19" s="8">
        <v>16951</v>
      </c>
      <c r="I19" s="13">
        <f t="shared" si="2"/>
        <v>1.4853337422506516</v>
      </c>
      <c r="J19" s="14" t="s">
        <v>20</v>
      </c>
      <c r="K19" s="8">
        <v>16951</v>
      </c>
      <c r="L19" s="8">
        <v>16951</v>
      </c>
      <c r="M19" s="8">
        <v>16951</v>
      </c>
      <c r="N19" s="8">
        <v>16951</v>
      </c>
      <c r="O19" s="8">
        <v>16951</v>
      </c>
      <c r="P19" s="8">
        <v>16951</v>
      </c>
      <c r="Q19" s="8">
        <v>16951</v>
      </c>
      <c r="R19" s="8">
        <v>16951</v>
      </c>
      <c r="S19" s="8">
        <v>16951</v>
      </c>
      <c r="T19" s="8">
        <v>16951</v>
      </c>
    </row>
    <row r="20" spans="1:20" ht="12.75">
      <c r="A20" s="2" t="s">
        <v>26</v>
      </c>
      <c r="B20" s="2">
        <v>38</v>
      </c>
      <c r="C20" s="13">
        <f t="shared" si="0"/>
        <v>0.1955939880584723</v>
      </c>
      <c r="E20" s="2">
        <v>34</v>
      </c>
      <c r="F20" s="13">
        <f t="shared" si="1"/>
        <v>0.17290480065093572</v>
      </c>
      <c r="H20" s="8">
        <v>2263</v>
      </c>
      <c r="I20" s="13">
        <f t="shared" si="2"/>
        <v>0.19829569103375758</v>
      </c>
      <c r="J20" s="14" t="s">
        <v>20</v>
      </c>
      <c r="K20" s="8">
        <v>2263</v>
      </c>
      <c r="L20" s="8">
        <v>2263</v>
      </c>
      <c r="M20" s="8">
        <v>2263</v>
      </c>
      <c r="N20" s="8">
        <v>2263</v>
      </c>
      <c r="O20" s="8">
        <v>2263</v>
      </c>
      <c r="P20" s="8">
        <v>2263</v>
      </c>
      <c r="Q20" s="8">
        <v>2263</v>
      </c>
      <c r="R20" s="8">
        <v>2263</v>
      </c>
      <c r="S20" s="8">
        <v>2263</v>
      </c>
      <c r="T20" s="8">
        <v>2263</v>
      </c>
    </row>
    <row r="21" spans="1:20" ht="12.75">
      <c r="A21" s="2" t="s">
        <v>27</v>
      </c>
      <c r="B21" s="2">
        <v>242</v>
      </c>
      <c r="C21" s="13">
        <f t="shared" si="0"/>
        <v>1.2456248713197446</v>
      </c>
      <c r="E21" s="2">
        <v>294</v>
      </c>
      <c r="F21" s="13">
        <f t="shared" si="1"/>
        <v>1.4951179820992677</v>
      </c>
      <c r="H21" s="8">
        <v>16383</v>
      </c>
      <c r="I21" s="13">
        <f t="shared" si="2"/>
        <v>1.435562662927994</v>
      </c>
      <c r="J21" s="14" t="s">
        <v>20</v>
      </c>
      <c r="K21" s="8">
        <v>16383</v>
      </c>
      <c r="L21" s="8">
        <v>16383</v>
      </c>
      <c r="M21" s="8">
        <v>16383</v>
      </c>
      <c r="N21" s="8">
        <v>16383</v>
      </c>
      <c r="O21" s="8">
        <v>16383</v>
      </c>
      <c r="P21" s="8">
        <v>16383</v>
      </c>
      <c r="Q21" s="8">
        <v>16383</v>
      </c>
      <c r="R21" s="8">
        <v>16383</v>
      </c>
      <c r="S21" s="8">
        <v>16383</v>
      </c>
      <c r="T21" s="8">
        <v>16383</v>
      </c>
    </row>
    <row r="22" spans="1:20" ht="12.75">
      <c r="A22" s="2" t="s">
        <v>28</v>
      </c>
      <c r="B22" s="2">
        <v>197</v>
      </c>
      <c r="C22" s="13">
        <f t="shared" si="0"/>
        <v>1.0140004117768169</v>
      </c>
      <c r="E22" s="2">
        <v>172</v>
      </c>
      <c r="F22" s="13">
        <f t="shared" si="1"/>
        <v>0.8746948738812041</v>
      </c>
      <c r="H22" s="8">
        <v>19632</v>
      </c>
      <c r="I22" s="13">
        <f t="shared" si="2"/>
        <v>1.7202567416591819</v>
      </c>
      <c r="J22" s="14" t="s">
        <v>20</v>
      </c>
      <c r="K22" s="8">
        <v>19632</v>
      </c>
      <c r="L22" s="8">
        <v>19632</v>
      </c>
      <c r="M22" s="8">
        <v>19632</v>
      </c>
      <c r="N22" s="8">
        <v>19632</v>
      </c>
      <c r="O22" s="8">
        <v>19632</v>
      </c>
      <c r="P22" s="8">
        <v>19632</v>
      </c>
      <c r="Q22" s="8">
        <v>19632</v>
      </c>
      <c r="R22" s="8">
        <v>19632</v>
      </c>
      <c r="S22" s="8">
        <v>19632</v>
      </c>
      <c r="T22" s="8">
        <v>19632</v>
      </c>
    </row>
    <row r="23" spans="1:20" ht="12.75">
      <c r="A23" s="2" t="s">
        <v>29</v>
      </c>
      <c r="B23" s="2">
        <v>828</v>
      </c>
      <c r="C23" s="13">
        <f t="shared" si="0"/>
        <v>4.261890055589871</v>
      </c>
      <c r="E23" s="8">
        <v>1052</v>
      </c>
      <c r="F23" s="13">
        <f t="shared" si="1"/>
        <v>5.349877949552482</v>
      </c>
      <c r="H23" s="8">
        <v>61741</v>
      </c>
      <c r="I23" s="13">
        <f t="shared" si="2"/>
        <v>5.410063747289097</v>
      </c>
      <c r="J23" s="14"/>
      <c r="K23" s="8">
        <v>61741</v>
      </c>
      <c r="L23" s="8">
        <v>61741</v>
      </c>
      <c r="M23" s="8">
        <v>61741</v>
      </c>
      <c r="N23" s="8">
        <v>61741</v>
      </c>
      <c r="O23" s="8">
        <v>61741</v>
      </c>
      <c r="P23" s="8">
        <v>61741</v>
      </c>
      <c r="Q23" s="8">
        <v>61741</v>
      </c>
      <c r="R23" s="8">
        <v>61741</v>
      </c>
      <c r="S23" s="8">
        <v>61741</v>
      </c>
      <c r="T23" s="8">
        <v>61741</v>
      </c>
    </row>
    <row r="24" spans="1:20" ht="12.75">
      <c r="A24" s="2" t="s">
        <v>30</v>
      </c>
      <c r="B24" s="2">
        <v>12</v>
      </c>
      <c r="C24" s="13">
        <f t="shared" si="0"/>
        <v>0.06176652254478073</v>
      </c>
      <c r="E24" s="2">
        <v>8</v>
      </c>
      <c r="F24" s="13">
        <f t="shared" si="1"/>
        <v>0.04068348250610252</v>
      </c>
      <c r="H24" s="2">
        <v>846</v>
      </c>
      <c r="I24" s="13">
        <f t="shared" si="2"/>
        <v>0.0741308681460711</v>
      </c>
      <c r="J24" s="14" t="s">
        <v>20</v>
      </c>
      <c r="K24" s="2">
        <v>846</v>
      </c>
      <c r="L24" s="2">
        <v>846</v>
      </c>
      <c r="M24" s="2">
        <v>846</v>
      </c>
      <c r="N24" s="2">
        <v>846</v>
      </c>
      <c r="O24" s="2">
        <v>846</v>
      </c>
      <c r="P24" s="2">
        <v>846</v>
      </c>
      <c r="Q24" s="2">
        <v>846</v>
      </c>
      <c r="R24" s="2">
        <v>846</v>
      </c>
      <c r="S24" s="2">
        <v>846</v>
      </c>
      <c r="T24" s="2">
        <v>846</v>
      </c>
    </row>
    <row r="25" spans="1:20" ht="12.75">
      <c r="A25" s="2" t="s">
        <v>31</v>
      </c>
      <c r="B25" s="2">
        <v>15</v>
      </c>
      <c r="C25" s="13">
        <f t="shared" si="0"/>
        <v>0.0772081531809759</v>
      </c>
      <c r="E25" s="2">
        <v>18</v>
      </c>
      <c r="F25" s="13">
        <f t="shared" si="1"/>
        <v>0.09153783563873068</v>
      </c>
      <c r="H25" s="8">
        <v>2596</v>
      </c>
      <c r="I25" s="13">
        <f t="shared" si="2"/>
        <v>0.22747486253806218</v>
      </c>
      <c r="J25" s="14" t="s">
        <v>20</v>
      </c>
      <c r="K25" s="8">
        <v>2358</v>
      </c>
      <c r="L25" s="8">
        <v>2358</v>
      </c>
      <c r="M25" s="8">
        <v>2358</v>
      </c>
      <c r="N25" s="8">
        <v>2358</v>
      </c>
      <c r="O25" s="8">
        <v>2358</v>
      </c>
      <c r="P25" s="8">
        <v>2358</v>
      </c>
      <c r="Q25" s="8">
        <v>2358</v>
      </c>
      <c r="R25" s="8">
        <v>2358</v>
      </c>
      <c r="S25" s="8">
        <v>2358</v>
      </c>
      <c r="T25" s="8">
        <v>2358</v>
      </c>
    </row>
    <row r="26" spans="1:20" ht="12.75">
      <c r="A26" s="2" t="s">
        <v>32</v>
      </c>
      <c r="B26" s="2">
        <v>39</v>
      </c>
      <c r="C26" s="13">
        <f t="shared" si="0"/>
        <v>0.20074119827053738</v>
      </c>
      <c r="E26" s="2">
        <v>30</v>
      </c>
      <c r="F26" s="13">
        <f t="shared" si="1"/>
        <v>0.15256305939788448</v>
      </c>
      <c r="H26" s="8">
        <v>4851</v>
      </c>
      <c r="I26" s="13">
        <f t="shared" si="2"/>
        <v>0.4250695524545992</v>
      </c>
      <c r="J26" s="14" t="s">
        <v>20</v>
      </c>
      <c r="K26" s="8">
        <v>4851</v>
      </c>
      <c r="L26" s="8">
        <v>4851</v>
      </c>
      <c r="M26" s="8">
        <v>4851</v>
      </c>
      <c r="N26" s="8">
        <v>4851</v>
      </c>
      <c r="O26" s="8">
        <v>4851</v>
      </c>
      <c r="P26" s="8">
        <v>4851</v>
      </c>
      <c r="Q26" s="8">
        <v>4851</v>
      </c>
      <c r="R26" s="8">
        <v>4851</v>
      </c>
      <c r="S26" s="8">
        <v>4851</v>
      </c>
      <c r="T26" s="8">
        <v>4851</v>
      </c>
    </row>
    <row r="27" spans="1:20" ht="12.75">
      <c r="A27" s="2" t="s">
        <v>33</v>
      </c>
      <c r="B27" s="2">
        <v>42</v>
      </c>
      <c r="C27" s="13">
        <f t="shared" si="0"/>
        <v>0.21618282890673254</v>
      </c>
      <c r="E27" s="2">
        <v>26</v>
      </c>
      <c r="F27" s="13">
        <f t="shared" si="1"/>
        <v>0.13222131814483318</v>
      </c>
      <c r="H27" s="8">
        <v>2358</v>
      </c>
      <c r="I27" s="13">
        <f t="shared" si="2"/>
        <v>0.2066200793007514</v>
      </c>
      <c r="J27" s="14" t="s">
        <v>20</v>
      </c>
      <c r="K27" s="8">
        <v>2596</v>
      </c>
      <c r="L27" s="8">
        <v>2596</v>
      </c>
      <c r="M27" s="8">
        <v>2596</v>
      </c>
      <c r="N27" s="8">
        <v>2596</v>
      </c>
      <c r="O27" s="8">
        <v>2596</v>
      </c>
      <c r="P27" s="8">
        <v>2596</v>
      </c>
      <c r="Q27" s="8">
        <v>2596</v>
      </c>
      <c r="R27" s="8">
        <v>2596</v>
      </c>
      <c r="S27" s="8">
        <v>2596</v>
      </c>
      <c r="T27" s="8">
        <v>2596</v>
      </c>
    </row>
    <row r="28" spans="3:20" ht="12.75">
      <c r="C28" s="13"/>
      <c r="F28" s="13"/>
      <c r="H28" s="8"/>
      <c r="I28" s="13"/>
      <c r="K28" s="8"/>
      <c r="L28" s="8"/>
      <c r="M28" s="8"/>
      <c r="N28" s="8"/>
      <c r="O28" s="8"/>
      <c r="P28" s="8"/>
      <c r="Q28" s="8"/>
      <c r="R28" s="8"/>
      <c r="S28" s="8"/>
      <c r="T28" s="8"/>
    </row>
    <row r="29" spans="1:9" ht="12.75">
      <c r="A29" s="2" t="s">
        <v>34</v>
      </c>
      <c r="B29" s="2">
        <v>873</v>
      </c>
      <c r="C29" s="2">
        <v>4.49</v>
      </c>
      <c r="E29" s="8">
        <v>1672</v>
      </c>
      <c r="F29" s="2">
        <v>8.51</v>
      </c>
      <c r="H29" s="8">
        <v>26477</v>
      </c>
      <c r="I29" s="2">
        <v>2.32</v>
      </c>
    </row>
    <row r="30" spans="5:8" ht="12.75">
      <c r="E30" s="8"/>
      <c r="H30" s="8"/>
    </row>
    <row r="31" spans="1:20" ht="12.75">
      <c r="A31" s="2" t="s">
        <v>46</v>
      </c>
      <c r="B31" s="8">
        <f>SUM(B13:B27)</f>
        <v>19428</v>
      </c>
      <c r="C31" s="13">
        <f>B31*100/(B31+B32)</f>
        <v>99.67677389564415</v>
      </c>
      <c r="E31" s="8">
        <f>SUM(E13:E27)</f>
        <v>19664</v>
      </c>
      <c r="F31" s="13">
        <f>E31*100/(E31+E32)</f>
        <v>99.73625481842159</v>
      </c>
      <c r="H31" s="8">
        <f>SUM(H13:H27)</f>
        <v>1141225</v>
      </c>
      <c r="I31" s="13">
        <f>H31*100/(H31+H32)</f>
        <v>99.64385001711337</v>
      </c>
      <c r="K31" s="8"/>
      <c r="L31" s="8"/>
      <c r="M31" s="8"/>
      <c r="N31" s="8"/>
      <c r="O31" s="8"/>
      <c r="P31" s="8"/>
      <c r="Q31" s="8"/>
      <c r="R31" s="8"/>
      <c r="S31" s="8"/>
      <c r="T31" s="8"/>
    </row>
    <row r="32" spans="1:9" ht="12.75">
      <c r="A32" s="2" t="s">
        <v>47</v>
      </c>
      <c r="B32" s="2">
        <v>63</v>
      </c>
      <c r="C32" s="13">
        <f>B32*100/(B31+B32)</f>
        <v>0.3232261043558565</v>
      </c>
      <c r="E32" s="2">
        <v>52</v>
      </c>
      <c r="F32" s="13">
        <f>E32*100/(E31+E32)</f>
        <v>0.2637451815784135</v>
      </c>
      <c r="H32" s="8">
        <v>4079</v>
      </c>
      <c r="I32" s="13">
        <f>H32*100/(H31+H32)</f>
        <v>0.3561499828866397</v>
      </c>
    </row>
    <row r="33" spans="2:20" ht="199.5" customHeight="1">
      <c r="B33" s="8"/>
      <c r="C33" s="13"/>
      <c r="E33" s="8"/>
      <c r="F33" s="13"/>
      <c r="H33" s="16" t="s">
        <v>48</v>
      </c>
      <c r="I33" s="13"/>
      <c r="K33" s="17" t="s">
        <v>35</v>
      </c>
      <c r="L33" s="17" t="s">
        <v>36</v>
      </c>
      <c r="M33" s="17" t="s">
        <v>37</v>
      </c>
      <c r="N33" s="17" t="s">
        <v>38</v>
      </c>
      <c r="O33" s="17" t="s">
        <v>39</v>
      </c>
      <c r="P33" s="17" t="s">
        <v>50</v>
      </c>
      <c r="Q33" s="17" t="s">
        <v>40</v>
      </c>
      <c r="R33" s="17" t="s">
        <v>41</v>
      </c>
      <c r="S33" s="17" t="s">
        <v>42</v>
      </c>
      <c r="T33" s="17" t="s">
        <v>43</v>
      </c>
    </row>
    <row r="37" spans="2:5" ht="12.75">
      <c r="B37" s="8"/>
      <c r="E37" s="8"/>
    </row>
    <row r="40" spans="2:5" ht="12.75">
      <c r="B40" s="8"/>
      <c r="C40" s="8"/>
      <c r="D40" s="8"/>
      <c r="E40" s="8"/>
    </row>
    <row r="41" spans="2:8" ht="12.75">
      <c r="B41" s="8"/>
      <c r="C41" s="8"/>
      <c r="D41" s="8"/>
      <c r="E41" s="8"/>
      <c r="H41" s="8"/>
    </row>
    <row r="43" spans="2:8" ht="12.75">
      <c r="B43" s="18"/>
      <c r="E43" s="18"/>
      <c r="H43" s="18"/>
    </row>
    <row r="45" ht="12.75">
      <c r="H45" s="2" t="s">
        <v>44</v>
      </c>
    </row>
    <row r="48" ht="12.75">
      <c r="H48" s="2" t="s">
        <v>44</v>
      </c>
    </row>
    <row r="51" ht="12.75">
      <c r="H51" s="2" t="s">
        <v>44</v>
      </c>
    </row>
    <row r="54" ht="12.75">
      <c r="H54" s="2" t="s">
        <v>44</v>
      </c>
    </row>
    <row r="57" ht="12.75">
      <c r="H57" s="2" t="s">
        <v>44</v>
      </c>
    </row>
  </sheetData>
  <sheetProtection/>
  <printOptions gridLines="1"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Colin Gray</dc:creator>
  <cp:keywords/>
  <dc:description/>
  <cp:lastModifiedBy>Colin</cp:lastModifiedBy>
  <cp:lastPrinted>1999-08-17T11:04:46Z</cp:lastPrinted>
  <dcterms:created xsi:type="dcterms:W3CDTF">1999-06-14T09:48:20Z</dcterms:created>
  <dcterms:modified xsi:type="dcterms:W3CDTF">2022-12-02T19:15:37Z</dcterms:modified>
  <cp:category/>
  <cp:version/>
  <cp:contentType/>
  <cp:contentStatus/>
</cp:coreProperties>
</file>